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\\ARQUIVO\MapasPMV\_Mapas\"/>
    </mc:Choice>
  </mc:AlternateContent>
  <xr:revisionPtr revIDLastSave="0" documentId="13_ncr:1_{22206351-CED1-4EEE-942C-05759E9045FA}" xr6:coauthVersionLast="40" xr6:coauthVersionMax="40" xr10:uidLastSave="{00000000-0000-0000-0000-000000000000}"/>
  <bookViews>
    <workbookView xWindow="15825" yWindow="0" windowWidth="12240" windowHeight="12915" xr2:uid="{00000000-000D-0000-FFFF-FFFF00000000}"/>
  </bookViews>
  <sheets>
    <sheet name="2018" sheetId="1" r:id="rId1"/>
    <sheet name="2019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G48" i="2" s="1"/>
  <c r="F47" i="2"/>
  <c r="G47" i="2" s="1"/>
  <c r="F46" i="2"/>
  <c r="G46" i="2" s="1"/>
  <c r="F44" i="2"/>
  <c r="F52" i="2" s="1"/>
  <c r="F37" i="2"/>
  <c r="G37" i="2" s="1"/>
  <c r="F36" i="2"/>
  <c r="G36" i="2" s="1"/>
  <c r="F35" i="2"/>
  <c r="G35" i="2" s="1"/>
  <c r="F33" i="2"/>
  <c r="F41" i="2" s="1"/>
  <c r="F29" i="2"/>
  <c r="F30" i="2" s="1"/>
  <c r="F20" i="2"/>
  <c r="F19" i="2"/>
  <c r="F18" i="2"/>
  <c r="F21" i="2" s="1"/>
  <c r="F10" i="2"/>
  <c r="F9" i="2"/>
  <c r="F8" i="2"/>
  <c r="F7" i="2"/>
  <c r="F11" i="2" s="1"/>
  <c r="F59" i="1"/>
  <c r="F37" i="1"/>
  <c r="F51" i="1"/>
  <c r="F40" i="1"/>
  <c r="F48" i="1" s="1"/>
  <c r="F55" i="1"/>
  <c r="G55" i="1" s="1"/>
  <c r="F54" i="1"/>
  <c r="G54" i="1" s="1"/>
  <c r="F53" i="1"/>
  <c r="G53" i="1" s="1"/>
  <c r="F43" i="1"/>
  <c r="G43" i="1" s="1"/>
  <c r="F44" i="1"/>
  <c r="G44" i="1" s="1"/>
  <c r="F42" i="1"/>
  <c r="G42" i="1" s="1"/>
  <c r="F36" i="1"/>
  <c r="F14" i="2" l="1"/>
  <c r="F24" i="2"/>
  <c r="F27" i="1"/>
  <c r="F26" i="1"/>
  <c r="F25" i="1"/>
  <c r="F31" i="1" l="1"/>
  <c r="F17" i="1"/>
  <c r="F16" i="1"/>
  <c r="F28" i="1" l="1"/>
  <c r="F15" i="1"/>
  <c r="F14" i="1"/>
  <c r="F21" i="1" l="1"/>
  <c r="F18" i="1"/>
</calcChain>
</file>

<file path=xl/sharedStrings.xml><?xml version="1.0" encoding="utf-8"?>
<sst xmlns="http://schemas.openxmlformats.org/spreadsheetml/2006/main" count="177" uniqueCount="45">
  <si>
    <t>EXPEDIENTE</t>
  </si>
  <si>
    <t>TOTAL</t>
  </si>
  <si>
    <t>DESMEMBRAMENTO</t>
  </si>
  <si>
    <t>UNIFICAÇÃO</t>
  </si>
  <si>
    <t>ANO</t>
  </si>
  <si>
    <t>VALOR TOTAL</t>
  </si>
  <si>
    <t>ÁREA TOTAL (m²)</t>
  </si>
  <si>
    <t>PADRÃO - (escolha na lista) &gt;</t>
  </si>
  <si>
    <t>Tabela para cálculo de taxas para aprovação de projetos de parcelamento do solo</t>
  </si>
  <si>
    <t>Licença</t>
  </si>
  <si>
    <t>Certidão</t>
  </si>
  <si>
    <t>Vistoria (cobrada pela SEMPLAN)</t>
  </si>
  <si>
    <t>01.2</t>
  </si>
  <si>
    <t>COD</t>
  </si>
  <si>
    <t>Aprovação</t>
  </si>
  <si>
    <t>NÚMERO DE SUBDIVISÕES</t>
  </si>
  <si>
    <t>NÚMERO DE LOTES A SEREM UNIFICADOS</t>
  </si>
  <si>
    <t>LOTEAMENTO</t>
  </si>
  <si>
    <t>EVENTO</t>
  </si>
  <si>
    <t>p/ processo</t>
  </si>
  <si>
    <t>REFERÊNCIA</t>
  </si>
  <si>
    <t>p/ lote envolvido</t>
  </si>
  <si>
    <t>p/subdivisão</t>
  </si>
  <si>
    <t>01.1</t>
  </si>
  <si>
    <t>VALOR (R$)</t>
  </si>
  <si>
    <t>QTD (UPF)</t>
  </si>
  <si>
    <t>VALOR UPF (R$)</t>
  </si>
  <si>
    <t>I</t>
  </si>
  <si>
    <t>Consulta prévia</t>
  </si>
  <si>
    <t>APROVAÇÃO DE LOTEAMENTO</t>
  </si>
  <si>
    <t>II</t>
  </si>
  <si>
    <t>02.1</t>
  </si>
  <si>
    <t>02.2</t>
  </si>
  <si>
    <t>02.3</t>
  </si>
  <si>
    <t>p/ m²</t>
  </si>
  <si>
    <t>Padrão A (média lotes c/ mais de 450 m²)</t>
  </si>
  <si>
    <t>Padrão B (média lotes c/ 360 a 450 m²)</t>
  </si>
  <si>
    <t>Padrão C (média lotes até 360 m²)</t>
  </si>
  <si>
    <t>III</t>
  </si>
  <si>
    <t>APROVAÇÃO DE CONDOMÍNIO HORIZONTAL DE LOTES</t>
  </si>
  <si>
    <t>CERTIDÃO DE VIABILIDADE/DIRETRIZES (Loteamento ou Condomínio de Lotes)</t>
  </si>
  <si>
    <t>&gt;</t>
  </si>
  <si>
    <t>PADRÃO - (escolha na lista)</t>
  </si>
  <si>
    <t>ÁREA LÍQUIDA (lotes comercializáveis)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</si>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</sst>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Padrão A - &quot;0.00"/>
    <numFmt numFmtId="165" formatCode="&quot;Padrão B - &quot;0.00"/>
    <numFmt numFmtId="166" formatCode="&quot;Padrão C - &quot;0.00"/>
    <numFmt numFmtId="167" formatCode="#,##0.00&quot; m²&quot;"/>
  </numFmts>
  <fonts count="2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theme="7" tint="-0.499984740745262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" fontId="1" fillId="12" borderId="0" xfId="0" applyNumberFormat="1" applyFont="1" applyFill="1" applyBorder="1" applyAlignment="1" applyProtection="1">
      <alignment horizontal="center"/>
      <protection locked="0"/>
    </xf>
    <xf numFmtId="4" fontId="1" fillId="2" borderId="0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0" borderId="0" xfId="0" applyFont="1"/>
    <xf numFmtId="4" fontId="4" fillId="8" borderId="0" xfId="0" applyNumberFormat="1" applyFont="1" applyFill="1" applyBorder="1" applyAlignment="1" applyProtection="1">
      <alignment horizontal="center"/>
      <protection locked="0"/>
    </xf>
    <xf numFmtId="4" fontId="4" fillId="9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6" fillId="12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/>
    </xf>
    <xf numFmtId="0" fontId="1" fillId="14" borderId="0" xfId="0" applyFont="1" applyFill="1" applyBorder="1" applyAlignment="1" applyProtection="1">
      <alignment horizontal="center" vertical="center" wrapText="1"/>
    </xf>
    <xf numFmtId="0" fontId="6" fillId="14" borderId="0" xfId="0" applyFont="1" applyFill="1" applyBorder="1" applyAlignment="1" applyProtection="1">
      <alignment horizontal="left"/>
    </xf>
    <xf numFmtId="0" fontId="1" fillId="14" borderId="0" xfId="0" applyFont="1" applyFill="1" applyBorder="1" applyAlignment="1" applyProtection="1">
      <alignment horizontal="right"/>
    </xf>
    <xf numFmtId="4" fontId="1" fillId="14" borderId="0" xfId="0" applyNumberFormat="1" applyFont="1" applyFill="1" applyBorder="1" applyAlignment="1" applyProtection="1">
      <alignment horizontal="center"/>
    </xf>
    <xf numFmtId="0" fontId="18" fillId="4" borderId="0" xfId="0" applyFont="1" applyFill="1" applyBorder="1" applyAlignment="1" applyProtection="1">
      <alignment horizontal="center"/>
    </xf>
    <xf numFmtId="0" fontId="18" fillId="4" borderId="0" xfId="0" applyFont="1" applyFill="1" applyBorder="1" applyProtection="1"/>
    <xf numFmtId="0" fontId="18" fillId="4" borderId="0" xfId="0" applyFont="1" applyFill="1" applyBorder="1" applyAlignment="1" applyProtection="1">
      <alignment horizontal="left"/>
    </xf>
    <xf numFmtId="4" fontId="18" fillId="4" borderId="0" xfId="0" applyNumberFormat="1" applyFont="1" applyFill="1" applyBorder="1" applyAlignment="1" applyProtection="1">
      <alignment horizontal="center"/>
    </xf>
    <xf numFmtId="0" fontId="19" fillId="7" borderId="0" xfId="0" applyFont="1" applyFill="1" applyBorder="1" applyAlignment="1" applyProtection="1">
      <alignment horizontal="center"/>
    </xf>
    <xf numFmtId="0" fontId="19" fillId="7" borderId="0" xfId="0" applyFont="1" applyFill="1" applyBorder="1" applyProtection="1"/>
    <xf numFmtId="0" fontId="19" fillId="7" borderId="0" xfId="0" applyFont="1" applyFill="1" applyBorder="1" applyAlignment="1" applyProtection="1">
      <alignment horizontal="left"/>
    </xf>
    <xf numFmtId="4" fontId="19" fillId="7" borderId="0" xfId="0" applyNumberFormat="1" applyFont="1" applyFill="1" applyBorder="1" applyAlignment="1" applyProtection="1">
      <alignment horizontal="center"/>
    </xf>
    <xf numFmtId="0" fontId="19" fillId="4" borderId="0" xfId="0" applyFont="1" applyFill="1" applyBorder="1" applyAlignment="1" applyProtection="1">
      <alignment horizontal="center"/>
    </xf>
    <xf numFmtId="0" fontId="19" fillId="4" borderId="0" xfId="0" applyFont="1" applyFill="1" applyBorder="1" applyProtection="1"/>
    <xf numFmtId="0" fontId="19" fillId="4" borderId="0" xfId="0" applyFont="1" applyFill="1" applyBorder="1" applyAlignment="1" applyProtection="1">
      <alignment horizontal="left"/>
    </xf>
    <xf numFmtId="4" fontId="19" fillId="4" borderId="0" xfId="0" applyNumberFormat="1" applyFont="1" applyFill="1" applyBorder="1" applyAlignment="1" applyProtection="1">
      <alignment horizontal="center"/>
    </xf>
    <xf numFmtId="0" fontId="18" fillId="7" borderId="0" xfId="0" applyFont="1" applyFill="1" applyBorder="1" applyProtection="1"/>
    <xf numFmtId="0" fontId="18" fillId="7" borderId="0" xfId="0" applyFont="1" applyFill="1" applyBorder="1" applyAlignment="1" applyProtection="1">
      <alignment horizontal="center"/>
    </xf>
    <xf numFmtId="4" fontId="18" fillId="7" borderId="0" xfId="0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Protection="1"/>
    <xf numFmtId="4" fontId="0" fillId="4" borderId="0" xfId="0" applyNumberFormat="1" applyFill="1" applyBorder="1" applyProtection="1"/>
    <xf numFmtId="0" fontId="4" fillId="8" borderId="0" xfId="0" applyFont="1" applyFill="1" applyBorder="1" applyProtection="1"/>
    <xf numFmtId="0" fontId="4" fillId="8" borderId="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13" fillId="4" borderId="0" xfId="0" applyFont="1" applyFill="1" applyBorder="1" applyProtection="1"/>
    <xf numFmtId="0" fontId="13" fillId="4" borderId="0" xfId="0" applyFont="1" applyFill="1" applyBorder="1" applyAlignment="1" applyProtection="1">
      <alignment horizontal="center"/>
    </xf>
    <xf numFmtId="4" fontId="13" fillId="4" borderId="0" xfId="0" applyNumberFormat="1" applyFont="1" applyFill="1" applyBorder="1" applyAlignment="1" applyProtection="1">
      <alignment horizontal="center"/>
    </xf>
    <xf numFmtId="0" fontId="16" fillId="6" borderId="0" xfId="0" applyFont="1" applyFill="1" applyBorder="1" applyAlignment="1" applyProtection="1">
      <alignment horizontal="center"/>
    </xf>
    <xf numFmtId="0" fontId="16" fillId="6" borderId="0" xfId="0" applyFont="1" applyFill="1" applyBorder="1" applyProtection="1"/>
    <xf numFmtId="0" fontId="16" fillId="6" borderId="0" xfId="0" applyFont="1" applyFill="1" applyBorder="1" applyAlignment="1" applyProtection="1">
      <alignment horizontal="left"/>
    </xf>
    <xf numFmtId="4" fontId="16" fillId="6" borderId="0" xfId="0" applyNumberFormat="1" applyFont="1" applyFill="1" applyBorder="1" applyAlignment="1" applyProtection="1">
      <alignment horizontal="center"/>
    </xf>
    <xf numFmtId="0" fontId="17" fillId="5" borderId="0" xfId="0" applyFont="1" applyFill="1" applyBorder="1" applyAlignment="1" applyProtection="1">
      <alignment horizontal="center"/>
    </xf>
    <xf numFmtId="0" fontId="17" fillId="5" borderId="0" xfId="0" applyFont="1" applyFill="1" applyBorder="1" applyProtection="1"/>
    <xf numFmtId="4" fontId="17" fillId="5" borderId="0" xfId="0" applyNumberFormat="1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center"/>
    </xf>
    <xf numFmtId="0" fontId="17" fillId="6" borderId="0" xfId="0" applyFont="1" applyFill="1" applyBorder="1" applyProtection="1"/>
    <xf numFmtId="4" fontId="17" fillId="6" borderId="0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0" xfId="0" applyFill="1" applyBorder="1" applyProtection="1"/>
    <xf numFmtId="4" fontId="0" fillId="6" borderId="0" xfId="0" applyNumberFormat="1" applyFill="1" applyBorder="1" applyProtection="1"/>
    <xf numFmtId="0" fontId="4" fillId="9" borderId="0" xfId="0" applyFont="1" applyFill="1" applyBorder="1" applyProtection="1"/>
    <xf numFmtId="0" fontId="4" fillId="9" borderId="0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horizontal="center"/>
    </xf>
    <xf numFmtId="0" fontId="11" fillId="6" borderId="0" xfId="0" applyFont="1" applyFill="1" applyBorder="1" applyProtection="1"/>
    <xf numFmtId="0" fontId="11" fillId="6" borderId="0" xfId="0" applyFont="1" applyFill="1" applyBorder="1" applyAlignment="1" applyProtection="1">
      <alignment horizontal="center"/>
    </xf>
    <xf numFmtId="4" fontId="11" fillId="6" borderId="0" xfId="0" applyNumberFormat="1" applyFont="1" applyFill="1" applyBorder="1" applyAlignment="1" applyProtection="1">
      <alignment horizontal="center"/>
    </xf>
    <xf numFmtId="0" fontId="14" fillId="13" borderId="0" xfId="0" applyFont="1" applyFill="1" applyBorder="1" applyAlignment="1" applyProtection="1">
      <alignment horizontal="center"/>
    </xf>
    <xf numFmtId="0" fontId="14" fillId="13" borderId="0" xfId="0" applyFont="1" applyFill="1" applyBorder="1" applyProtection="1"/>
    <xf numFmtId="0" fontId="14" fillId="13" borderId="0" xfId="0" applyFont="1" applyFill="1" applyBorder="1" applyAlignment="1" applyProtection="1">
      <alignment horizontal="left"/>
    </xf>
    <xf numFmtId="4" fontId="14" fillId="13" borderId="0" xfId="0" applyNumberFormat="1" applyFont="1" applyFill="1" applyBorder="1" applyAlignment="1" applyProtection="1">
      <alignment horizontal="center"/>
    </xf>
    <xf numFmtId="0" fontId="6" fillId="10" borderId="0" xfId="0" applyFont="1" applyFill="1" applyBorder="1" applyAlignment="1" applyProtection="1">
      <alignment horizontal="center"/>
    </xf>
    <xf numFmtId="0" fontId="6" fillId="10" borderId="0" xfId="0" applyFont="1" applyFill="1" applyBorder="1" applyProtection="1"/>
    <xf numFmtId="0" fontId="6" fillId="10" borderId="0" xfId="0" applyFont="1" applyFill="1" applyBorder="1" applyAlignment="1" applyProtection="1">
      <alignment horizontal="left"/>
    </xf>
    <xf numFmtId="4" fontId="6" fillId="10" borderId="0" xfId="0" applyNumberFormat="1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15" fillId="3" borderId="0" xfId="0" applyFont="1" applyFill="1" applyBorder="1" applyProtection="1"/>
    <xf numFmtId="0" fontId="15" fillId="3" borderId="0" xfId="0" applyFont="1" applyFill="1" applyBorder="1" applyAlignment="1" applyProtection="1">
      <alignment horizontal="left"/>
    </xf>
    <xf numFmtId="4" fontId="15" fillId="3" borderId="0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4" fontId="9" fillId="3" borderId="0" xfId="0" applyNumberFormat="1" applyFont="1" applyFill="1" applyBorder="1" applyAlignment="1" applyProtection="1">
      <alignment horizontal="center"/>
    </xf>
    <xf numFmtId="0" fontId="15" fillId="13" borderId="0" xfId="0" applyFont="1" applyFill="1" applyBorder="1" applyAlignment="1" applyProtection="1">
      <alignment horizontal="center"/>
    </xf>
    <xf numFmtId="0" fontId="15" fillId="13" borderId="0" xfId="0" applyFont="1" applyFill="1" applyBorder="1" applyProtection="1"/>
    <xf numFmtId="4" fontId="15" fillId="13" borderId="0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Protection="1"/>
    <xf numFmtId="0" fontId="14" fillId="3" borderId="0" xfId="0" applyFont="1" applyFill="1" applyBorder="1" applyAlignment="1" applyProtection="1">
      <alignment horizontal="center"/>
    </xf>
    <xf numFmtId="4" fontId="14" fillId="3" borderId="0" xfId="0" applyNumberFormat="1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Protection="1"/>
    <xf numFmtId="4" fontId="0" fillId="3" borderId="0" xfId="0" applyNumberFormat="1" applyFill="1" applyBorder="1" applyProtection="1"/>
    <xf numFmtId="0" fontId="4" fillId="10" borderId="0" xfId="0" applyFont="1" applyFill="1" applyBorder="1" applyProtection="1"/>
    <xf numFmtId="0" fontId="5" fillId="10" borderId="0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0" fontId="4" fillId="10" borderId="0" xfId="0" applyFont="1" applyFill="1" applyBorder="1" applyAlignment="1" applyProtection="1">
      <alignment horizontal="right"/>
    </xf>
    <xf numFmtId="167" fontId="4" fillId="10" borderId="1" xfId="0" applyNumberFormat="1" applyFont="1" applyFill="1" applyBorder="1" applyAlignment="1" applyProtection="1">
      <alignment horizontal="center"/>
      <protection locked="0"/>
    </xf>
    <xf numFmtId="4" fontId="5" fillId="10" borderId="2" xfId="0" applyNumberFormat="1" applyFont="1" applyFill="1" applyBorder="1" applyAlignment="1" applyProtection="1">
      <alignment horizontal="center"/>
      <protection locked="0"/>
    </xf>
    <xf numFmtId="0" fontId="2" fillId="9" borderId="0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2</xdr:col>
      <xdr:colOff>962025</xdr:colOff>
      <xdr:row>6</xdr:row>
      <xdr:rowOff>144689</xdr:rowOff>
    </xdr:to>
    <xdr:pic>
      <xdr:nvPicPr>
        <xdr:cNvPr id="2" name="Imagem 5" descr="Brazão Terras_bx">
          <a:extLst>
            <a:ext uri="{FF2B5EF4-FFF2-40B4-BE49-F238E27FC236}">
              <a16:creationId xmlns:a16="http://schemas.microsoft.com/office/drawing/2014/main" id="{C85C85E5-4F0E-40AB-9593-11AA1906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0"/>
          <a:ext cx="1295400" cy="1287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showGridLines="0" tabSelected="1" topLeftCell="A19" workbookViewId="0">
      <selection activeCell="F47" sqref="F47"/>
    </sheetView>
  </sheetViews>
  <sheetFormatPr defaultRowHeight="15" x14ac:dyDescent="0.25"/>
  <cols>
    <col min="1" max="1" width="4.85546875" style="4" bestFit="1" customWidth="1"/>
    <col min="2" max="2" width="40.140625" customWidth="1"/>
    <col min="3" max="3" width="17.7109375" customWidth="1"/>
    <col min="4" max="4" width="20.42578125" style="4" customWidth="1"/>
    <col min="5" max="5" width="3.5703125" hidden="1" customWidth="1"/>
    <col min="6" max="6" width="15.5703125" customWidth="1"/>
    <col min="7" max="7" width="21.28515625" hidden="1" customWidth="1"/>
  </cols>
  <sheetData>
    <row r="1" spans="1:6" x14ac:dyDescent="0.25">
      <c r="A1" s="104" t="s">
        <v>44</v>
      </c>
      <c r="B1" s="104"/>
      <c r="C1" s="104"/>
      <c r="D1" s="104"/>
      <c r="E1" s="104"/>
      <c r="F1" s="104"/>
    </row>
    <row r="8" spans="1:6" s="5" customFormat="1" ht="21.95" customHeight="1" x14ac:dyDescent="0.35">
      <c r="A8" s="103" t="s">
        <v>8</v>
      </c>
      <c r="B8" s="103"/>
      <c r="C8" s="103"/>
      <c r="D8" s="16" t="s">
        <v>4</v>
      </c>
      <c r="E8" s="17"/>
      <c r="F8" s="18">
        <v>2018</v>
      </c>
    </row>
    <row r="9" spans="1:6" s="5" customFormat="1" ht="21.95" customHeight="1" x14ac:dyDescent="0.35">
      <c r="A9" s="103"/>
      <c r="B9" s="103"/>
      <c r="C9" s="103"/>
      <c r="D9" s="19" t="s">
        <v>26</v>
      </c>
      <c r="E9" s="20"/>
      <c r="F9" s="6">
        <v>27.51</v>
      </c>
    </row>
    <row r="10" spans="1:6" s="5" customFormat="1" ht="21.95" customHeight="1" x14ac:dyDescent="0.35">
      <c r="A10" s="103"/>
      <c r="B10" s="103"/>
      <c r="C10" s="103"/>
      <c r="D10" s="16" t="s">
        <v>0</v>
      </c>
      <c r="E10" s="21"/>
      <c r="F10" s="7">
        <v>0</v>
      </c>
    </row>
    <row r="11" spans="1:6" s="5" customFormat="1" ht="3.75" customHeight="1" x14ac:dyDescent="0.35">
      <c r="A11" s="22"/>
      <c r="B11" s="22"/>
      <c r="C11" s="22"/>
      <c r="D11" s="23"/>
      <c r="E11" s="24"/>
      <c r="F11" s="25"/>
    </row>
    <row r="12" spans="1:6" ht="27" customHeight="1" x14ac:dyDescent="0.25">
      <c r="A12" s="101" t="s">
        <v>2</v>
      </c>
      <c r="B12" s="101"/>
      <c r="C12" s="101"/>
      <c r="D12" s="101"/>
      <c r="E12" s="101"/>
      <c r="F12" s="101"/>
    </row>
    <row r="13" spans="1:6" x14ac:dyDescent="0.25">
      <c r="A13" s="26" t="s">
        <v>13</v>
      </c>
      <c r="B13" s="27" t="s">
        <v>20</v>
      </c>
      <c r="C13" s="28" t="s">
        <v>18</v>
      </c>
      <c r="D13" s="26" t="s">
        <v>25</v>
      </c>
      <c r="E13" s="27"/>
      <c r="F13" s="29" t="s">
        <v>24</v>
      </c>
    </row>
    <row r="14" spans="1:6" x14ac:dyDescent="0.25">
      <c r="A14" s="30" t="s">
        <v>12</v>
      </c>
      <c r="B14" s="31" t="s">
        <v>9</v>
      </c>
      <c r="C14" s="32" t="s">
        <v>21</v>
      </c>
      <c r="D14" s="30">
        <v>6</v>
      </c>
      <c r="E14" s="31"/>
      <c r="F14" s="33">
        <f>(D14*$F$9)+(E14*$F$10)</f>
        <v>165.06</v>
      </c>
    </row>
    <row r="15" spans="1:6" x14ac:dyDescent="0.25">
      <c r="A15" s="34">
        <v>3</v>
      </c>
      <c r="B15" s="35" t="s">
        <v>10</v>
      </c>
      <c r="C15" s="36" t="s">
        <v>22</v>
      </c>
      <c r="D15" s="34">
        <v>5</v>
      </c>
      <c r="E15" s="35"/>
      <c r="F15" s="37">
        <f>(D15*$F$9)+(E15*$F$10)</f>
        <v>137.55000000000001</v>
      </c>
    </row>
    <row r="16" spans="1:6" x14ac:dyDescent="0.25">
      <c r="A16" s="30">
        <v>25</v>
      </c>
      <c r="B16" s="31" t="s">
        <v>11</v>
      </c>
      <c r="C16" s="32" t="s">
        <v>19</v>
      </c>
      <c r="D16" s="30">
        <v>2</v>
      </c>
      <c r="E16" s="31"/>
      <c r="F16" s="33">
        <f>(D16*$F$9)+(E16*$F$10)</f>
        <v>55.02</v>
      </c>
    </row>
    <row r="17" spans="1:6" x14ac:dyDescent="0.25">
      <c r="A17" s="34">
        <v>21</v>
      </c>
      <c r="B17" s="35" t="s">
        <v>14</v>
      </c>
      <c r="C17" s="36" t="s">
        <v>19</v>
      </c>
      <c r="D17" s="34">
        <v>11</v>
      </c>
      <c r="E17" s="35"/>
      <c r="F17" s="37">
        <f>(D17*$F$9)+(E17*$F$10)</f>
        <v>302.61</v>
      </c>
    </row>
    <row r="18" spans="1:6" x14ac:dyDescent="0.25">
      <c r="A18" s="30"/>
      <c r="B18" s="38" t="s">
        <v>1</v>
      </c>
      <c r="C18" s="38"/>
      <c r="D18" s="39"/>
      <c r="E18" s="38"/>
      <c r="F18" s="40">
        <f>SUM(F14:F15)</f>
        <v>302.61</v>
      </c>
    </row>
    <row r="19" spans="1:6" ht="3" customHeight="1" x14ac:dyDescent="0.25">
      <c r="A19" s="41"/>
      <c r="B19" s="42"/>
      <c r="C19" s="42"/>
      <c r="D19" s="41"/>
      <c r="E19" s="42"/>
      <c r="F19" s="43"/>
    </row>
    <row r="20" spans="1:6" x14ac:dyDescent="0.25">
      <c r="A20" s="41"/>
      <c r="B20" s="44" t="s">
        <v>15</v>
      </c>
      <c r="C20" s="44"/>
      <c r="D20" s="45"/>
      <c r="E20" s="44"/>
      <c r="F20" s="14">
        <v>2</v>
      </c>
    </row>
    <row r="21" spans="1:6" s="13" customFormat="1" ht="18.75" x14ac:dyDescent="0.3">
      <c r="A21" s="46"/>
      <c r="B21" s="47" t="s">
        <v>5</v>
      </c>
      <c r="C21" s="47"/>
      <c r="D21" s="48"/>
      <c r="E21" s="47"/>
      <c r="F21" s="49">
        <f>(F14+F16+F17)+(F15*F20)</f>
        <v>797.79000000000008</v>
      </c>
    </row>
    <row r="22" spans="1:6" s="5" customFormat="1" ht="3.75" customHeight="1" x14ac:dyDescent="0.35">
      <c r="A22" s="22"/>
      <c r="B22" s="22"/>
      <c r="C22" s="22"/>
      <c r="D22" s="23"/>
      <c r="E22" s="24"/>
      <c r="F22" s="25"/>
    </row>
    <row r="23" spans="1:6" ht="26.25" x14ac:dyDescent="0.25">
      <c r="A23" s="100" t="s">
        <v>3</v>
      </c>
      <c r="B23" s="100"/>
      <c r="C23" s="100"/>
      <c r="D23" s="100"/>
      <c r="E23" s="100"/>
      <c r="F23" s="100"/>
    </row>
    <row r="24" spans="1:6" x14ac:dyDescent="0.25">
      <c r="A24" s="50" t="s">
        <v>13</v>
      </c>
      <c r="B24" s="51" t="s">
        <v>20</v>
      </c>
      <c r="C24" s="52" t="s">
        <v>18</v>
      </c>
      <c r="D24" s="50" t="s">
        <v>25</v>
      </c>
      <c r="E24" s="51"/>
      <c r="F24" s="53" t="s">
        <v>24</v>
      </c>
    </row>
    <row r="25" spans="1:6" x14ac:dyDescent="0.25">
      <c r="A25" s="54" t="s">
        <v>12</v>
      </c>
      <c r="B25" s="55" t="s">
        <v>9</v>
      </c>
      <c r="C25" s="55" t="s">
        <v>21</v>
      </c>
      <c r="D25" s="54">
        <v>6</v>
      </c>
      <c r="E25" s="55"/>
      <c r="F25" s="56">
        <f>(D25*$F$9)+(E25*$F$10)</f>
        <v>165.06</v>
      </c>
    </row>
    <row r="26" spans="1:6" x14ac:dyDescent="0.25">
      <c r="A26" s="57">
        <v>3</v>
      </c>
      <c r="B26" s="58" t="s">
        <v>10</v>
      </c>
      <c r="C26" s="58" t="s">
        <v>19</v>
      </c>
      <c r="D26" s="57">
        <v>5</v>
      </c>
      <c r="E26" s="58"/>
      <c r="F26" s="59">
        <f>(D26*$F$9)+(E26*$F$10)</f>
        <v>137.55000000000001</v>
      </c>
    </row>
    <row r="27" spans="1:6" x14ac:dyDescent="0.25">
      <c r="A27" s="54">
        <v>21</v>
      </c>
      <c r="B27" s="55" t="s">
        <v>14</v>
      </c>
      <c r="C27" s="55" t="s">
        <v>19</v>
      </c>
      <c r="D27" s="54">
        <v>11</v>
      </c>
      <c r="E27" s="55"/>
      <c r="F27" s="56">
        <f>(D27*$F$9)+(E27*$F$10)</f>
        <v>302.61</v>
      </c>
    </row>
    <row r="28" spans="1:6" x14ac:dyDescent="0.25">
      <c r="A28" s="57"/>
      <c r="B28" s="51" t="s">
        <v>1</v>
      </c>
      <c r="C28" s="51"/>
      <c r="D28" s="50"/>
      <c r="E28" s="51"/>
      <c r="F28" s="53">
        <f>SUM(F25:F26)</f>
        <v>302.61</v>
      </c>
    </row>
    <row r="29" spans="1:6" ht="3" customHeight="1" x14ac:dyDescent="0.25">
      <c r="A29" s="60"/>
      <c r="B29" s="61"/>
      <c r="C29" s="61"/>
      <c r="D29" s="60"/>
      <c r="E29" s="61"/>
      <c r="F29" s="62"/>
    </row>
    <row r="30" spans="1:6" x14ac:dyDescent="0.25">
      <c r="A30" s="60"/>
      <c r="B30" s="63" t="s">
        <v>16</v>
      </c>
      <c r="C30" s="63"/>
      <c r="D30" s="64"/>
      <c r="E30" s="63"/>
      <c r="F30" s="15">
        <v>2</v>
      </c>
    </row>
    <row r="31" spans="1:6" s="12" customFormat="1" ht="18.75" x14ac:dyDescent="0.3">
      <c r="A31" s="65"/>
      <c r="B31" s="66" t="s">
        <v>5</v>
      </c>
      <c r="C31" s="66"/>
      <c r="D31" s="67"/>
      <c r="E31" s="66"/>
      <c r="F31" s="68">
        <f>F26+F27+(F25*F30)</f>
        <v>770.28</v>
      </c>
    </row>
    <row r="32" spans="1:6" s="5" customFormat="1" ht="3.75" customHeight="1" x14ac:dyDescent="0.35">
      <c r="A32" s="22"/>
      <c r="B32" s="22"/>
      <c r="C32" s="22"/>
      <c r="D32" s="23"/>
      <c r="E32" s="24"/>
      <c r="F32" s="25"/>
    </row>
    <row r="33" spans="1:8" ht="26.25" x14ac:dyDescent="0.25">
      <c r="A33" s="102" t="s">
        <v>17</v>
      </c>
      <c r="B33" s="102"/>
      <c r="C33" s="102"/>
      <c r="D33" s="102"/>
      <c r="E33" s="102"/>
      <c r="F33" s="102"/>
    </row>
    <row r="34" spans="1:8" x14ac:dyDescent="0.25">
      <c r="A34" s="69" t="s">
        <v>13</v>
      </c>
      <c r="B34" s="70" t="s">
        <v>20</v>
      </c>
      <c r="C34" s="71" t="s">
        <v>18</v>
      </c>
      <c r="D34" s="69" t="s">
        <v>25</v>
      </c>
      <c r="E34" s="70"/>
      <c r="F34" s="72" t="s">
        <v>24</v>
      </c>
      <c r="G34" s="4"/>
    </row>
    <row r="35" spans="1:8" s="9" customFormat="1" ht="18.75" x14ac:dyDescent="0.3">
      <c r="A35" s="73" t="s">
        <v>27</v>
      </c>
      <c r="B35" s="74" t="s">
        <v>40</v>
      </c>
      <c r="C35" s="75"/>
      <c r="D35" s="73"/>
      <c r="E35" s="74"/>
      <c r="F35" s="76"/>
      <c r="G35" s="10"/>
    </row>
    <row r="36" spans="1:8" x14ac:dyDescent="0.25">
      <c r="A36" s="77" t="s">
        <v>23</v>
      </c>
      <c r="B36" s="78" t="s">
        <v>28</v>
      </c>
      <c r="C36" s="79" t="s">
        <v>19</v>
      </c>
      <c r="D36" s="77">
        <v>30</v>
      </c>
      <c r="E36" s="78"/>
      <c r="F36" s="80">
        <f>D36*F9</f>
        <v>825.30000000000007</v>
      </c>
      <c r="G36" s="4"/>
    </row>
    <row r="37" spans="1:8" s="9" customFormat="1" ht="18.75" x14ac:dyDescent="0.3">
      <c r="A37" s="81"/>
      <c r="B37" s="82" t="s">
        <v>5</v>
      </c>
      <c r="C37" s="82"/>
      <c r="D37" s="83"/>
      <c r="E37" s="82"/>
      <c r="F37" s="84">
        <f>F36</f>
        <v>825.30000000000007</v>
      </c>
      <c r="G37" s="10"/>
    </row>
    <row r="38" spans="1:8" s="5" customFormat="1" ht="3.75" customHeight="1" x14ac:dyDescent="0.35">
      <c r="A38" s="22"/>
      <c r="B38" s="22"/>
      <c r="C38" s="22"/>
      <c r="D38" s="23"/>
      <c r="E38" s="24"/>
      <c r="F38" s="25"/>
    </row>
    <row r="39" spans="1:8" s="9" customFormat="1" ht="18.75" x14ac:dyDescent="0.3">
      <c r="A39" s="73" t="s">
        <v>30</v>
      </c>
      <c r="B39" s="74" t="s">
        <v>29</v>
      </c>
      <c r="C39" s="75"/>
      <c r="D39" s="73"/>
      <c r="E39" s="74"/>
      <c r="F39" s="76"/>
      <c r="G39" s="10"/>
    </row>
    <row r="40" spans="1:8" x14ac:dyDescent="0.25">
      <c r="A40" s="85">
        <v>3</v>
      </c>
      <c r="B40" s="86" t="s">
        <v>10</v>
      </c>
      <c r="C40" s="86" t="s">
        <v>19</v>
      </c>
      <c r="D40" s="85">
        <v>5</v>
      </c>
      <c r="E40" s="86"/>
      <c r="F40" s="87">
        <f>D40*$F$9</f>
        <v>137.55000000000001</v>
      </c>
      <c r="G40" s="4"/>
    </row>
    <row r="41" spans="1:8" x14ac:dyDescent="0.25">
      <c r="A41" s="77"/>
      <c r="B41" s="88" t="s">
        <v>9</v>
      </c>
      <c r="C41" s="88"/>
      <c r="D41" s="89"/>
      <c r="E41" s="88"/>
      <c r="F41" s="90"/>
      <c r="G41" s="4"/>
    </row>
    <row r="42" spans="1:8" ht="15" customHeight="1" x14ac:dyDescent="0.25">
      <c r="A42" s="85" t="s">
        <v>31</v>
      </c>
      <c r="B42" s="86" t="s">
        <v>35</v>
      </c>
      <c r="C42" s="86" t="s">
        <v>34</v>
      </c>
      <c r="D42" s="85">
        <v>2.5000000000000001E-2</v>
      </c>
      <c r="E42" s="86"/>
      <c r="F42" s="87">
        <f>D42*$F$9</f>
        <v>0.68775000000000008</v>
      </c>
      <c r="G42" s="1">
        <f>F42</f>
        <v>0.68775000000000008</v>
      </c>
      <c r="H42" s="8"/>
    </row>
    <row r="43" spans="1:8" x14ac:dyDescent="0.25">
      <c r="A43" s="77" t="s">
        <v>32</v>
      </c>
      <c r="B43" s="78" t="s">
        <v>36</v>
      </c>
      <c r="C43" s="78" t="s">
        <v>34</v>
      </c>
      <c r="D43" s="77">
        <v>0.02</v>
      </c>
      <c r="E43" s="78"/>
      <c r="F43" s="80">
        <f t="shared" ref="F43:F44" si="0">D43*$F$9</f>
        <v>0.55020000000000002</v>
      </c>
      <c r="G43" s="2">
        <f t="shared" ref="G43:G44" si="1">F43</f>
        <v>0.55020000000000002</v>
      </c>
      <c r="H43" s="8"/>
    </row>
    <row r="44" spans="1:8" x14ac:dyDescent="0.25">
      <c r="A44" s="85" t="s">
        <v>33</v>
      </c>
      <c r="B44" s="86" t="s">
        <v>37</v>
      </c>
      <c r="C44" s="86" t="s">
        <v>34</v>
      </c>
      <c r="D44" s="85">
        <v>1.4999999999999999E-2</v>
      </c>
      <c r="E44" s="86"/>
      <c r="F44" s="87">
        <f t="shared" si="0"/>
        <v>0.41265000000000002</v>
      </c>
      <c r="G44" s="3">
        <f t="shared" si="1"/>
        <v>0.41265000000000002</v>
      </c>
      <c r="H44" s="8"/>
    </row>
    <row r="45" spans="1:8" ht="3" customHeight="1" x14ac:dyDescent="0.25">
      <c r="A45" s="91"/>
      <c r="B45" s="92"/>
      <c r="C45" s="92"/>
      <c r="D45" s="91"/>
      <c r="E45" s="92"/>
      <c r="F45" s="93"/>
    </row>
    <row r="46" spans="1:8" x14ac:dyDescent="0.25">
      <c r="A46" s="91"/>
      <c r="B46" s="94" t="s">
        <v>43</v>
      </c>
      <c r="C46" s="94"/>
      <c r="D46" s="97" t="s">
        <v>41</v>
      </c>
      <c r="E46" s="94"/>
      <c r="F46" s="98">
        <v>0</v>
      </c>
    </row>
    <row r="47" spans="1:8" x14ac:dyDescent="0.25">
      <c r="A47" s="91"/>
      <c r="B47" s="94" t="s">
        <v>42</v>
      </c>
      <c r="C47" s="95"/>
      <c r="D47" s="97" t="s">
        <v>41</v>
      </c>
      <c r="E47" s="95"/>
      <c r="F47" s="99"/>
    </row>
    <row r="48" spans="1:8" s="11" customFormat="1" ht="18.75" x14ac:dyDescent="0.3">
      <c r="A48" s="96"/>
      <c r="B48" s="82" t="s">
        <v>5</v>
      </c>
      <c r="C48" s="82"/>
      <c r="D48" s="83"/>
      <c r="E48" s="82"/>
      <c r="F48" s="84">
        <f>(F46*F47)+F40</f>
        <v>137.55000000000001</v>
      </c>
    </row>
    <row r="49" spans="1:8" s="5" customFormat="1" ht="3.75" customHeight="1" x14ac:dyDescent="0.35">
      <c r="A49" s="22"/>
      <c r="B49" s="22"/>
      <c r="C49" s="22"/>
      <c r="D49" s="23"/>
      <c r="E49" s="24"/>
      <c r="F49" s="25"/>
    </row>
    <row r="50" spans="1:8" s="9" customFormat="1" ht="18.75" x14ac:dyDescent="0.3">
      <c r="A50" s="73" t="s">
        <v>38</v>
      </c>
      <c r="B50" s="74" t="s">
        <v>39</v>
      </c>
      <c r="C50" s="75"/>
      <c r="D50" s="73"/>
      <c r="E50" s="74"/>
      <c r="F50" s="76"/>
      <c r="G50" s="10"/>
    </row>
    <row r="51" spans="1:8" x14ac:dyDescent="0.25">
      <c r="A51" s="85">
        <v>3</v>
      </c>
      <c r="B51" s="86" t="s">
        <v>10</v>
      </c>
      <c r="C51" s="86" t="s">
        <v>19</v>
      </c>
      <c r="D51" s="85">
        <v>5</v>
      </c>
      <c r="E51" s="86"/>
      <c r="F51" s="87">
        <f>D51*$F$9</f>
        <v>137.55000000000001</v>
      </c>
      <c r="G51" s="4"/>
    </row>
    <row r="52" spans="1:8" x14ac:dyDescent="0.25">
      <c r="A52" s="77"/>
      <c r="B52" s="88" t="s">
        <v>9</v>
      </c>
      <c r="C52" s="88"/>
      <c r="D52" s="89"/>
      <c r="E52" s="88"/>
      <c r="F52" s="90"/>
      <c r="G52" s="4"/>
    </row>
    <row r="53" spans="1:8" ht="15" customHeight="1" x14ac:dyDescent="0.25">
      <c r="A53" s="85" t="s">
        <v>31</v>
      </c>
      <c r="B53" s="86" t="s">
        <v>35</v>
      </c>
      <c r="C53" s="86" t="s">
        <v>34</v>
      </c>
      <c r="D53" s="85">
        <v>2.5000000000000001E-2</v>
      </c>
      <c r="E53" s="86"/>
      <c r="F53" s="87">
        <f>D53*$F$9</f>
        <v>0.68775000000000008</v>
      </c>
      <c r="G53" s="1">
        <f>F53</f>
        <v>0.68775000000000008</v>
      </c>
      <c r="H53" s="8"/>
    </row>
    <row r="54" spans="1:8" x14ac:dyDescent="0.25">
      <c r="A54" s="77" t="s">
        <v>32</v>
      </c>
      <c r="B54" s="78" t="s">
        <v>36</v>
      </c>
      <c r="C54" s="78" t="s">
        <v>34</v>
      </c>
      <c r="D54" s="77">
        <v>0.02</v>
      </c>
      <c r="E54" s="78"/>
      <c r="F54" s="80">
        <f t="shared" ref="F54:F55" si="2">D54*$F$9</f>
        <v>0.55020000000000002</v>
      </c>
      <c r="G54" s="2">
        <f t="shared" ref="G54:G55" si="3">F54</f>
        <v>0.55020000000000002</v>
      </c>
      <c r="H54" s="8"/>
    </row>
    <row r="55" spans="1:8" x14ac:dyDescent="0.25">
      <c r="A55" s="85" t="s">
        <v>33</v>
      </c>
      <c r="B55" s="86" t="s">
        <v>37</v>
      </c>
      <c r="C55" s="86" t="s">
        <v>34</v>
      </c>
      <c r="D55" s="85">
        <v>1.4999999999999999E-2</v>
      </c>
      <c r="E55" s="86"/>
      <c r="F55" s="87">
        <f t="shared" si="2"/>
        <v>0.41265000000000002</v>
      </c>
      <c r="G55" s="3">
        <f t="shared" si="3"/>
        <v>0.41265000000000002</v>
      </c>
      <c r="H55" s="8"/>
    </row>
    <row r="56" spans="1:8" ht="3" customHeight="1" x14ac:dyDescent="0.25">
      <c r="A56" s="91"/>
      <c r="B56" s="92"/>
      <c r="C56" s="92"/>
      <c r="D56" s="91"/>
      <c r="E56" s="92"/>
      <c r="F56" s="93"/>
    </row>
    <row r="57" spans="1:8" x14ac:dyDescent="0.25">
      <c r="A57" s="91"/>
      <c r="B57" s="94" t="s">
        <v>6</v>
      </c>
      <c r="C57" s="94"/>
      <c r="D57" s="97" t="s">
        <v>41</v>
      </c>
      <c r="E57" s="94"/>
      <c r="F57" s="98">
        <v>0</v>
      </c>
    </row>
    <row r="58" spans="1:8" x14ac:dyDescent="0.25">
      <c r="A58" s="91"/>
      <c r="B58" s="94" t="s">
        <v>7</v>
      </c>
      <c r="C58" s="95"/>
      <c r="D58" s="97" t="s">
        <v>41</v>
      </c>
      <c r="E58" s="95"/>
      <c r="F58" s="99"/>
    </row>
    <row r="59" spans="1:8" ht="18.75" x14ac:dyDescent="0.3">
      <c r="A59" s="91"/>
      <c r="B59" s="82" t="s">
        <v>5</v>
      </c>
      <c r="C59" s="82"/>
      <c r="D59" s="83"/>
      <c r="E59" s="82"/>
      <c r="F59" s="84">
        <f>(F57*F58)+F51</f>
        <v>137.55000000000001</v>
      </c>
    </row>
  </sheetData>
  <sheetProtection algorithmName="SHA-512" hashValue="0WeMzVu116dvXEZ176kotKfn+qIToKnlSvQy/dyjLMxsEecyqL74ypy3GSqZ0ld+eYLk9jbOWk/iyT0mlYaDIQ==" saltValue="260/WpI8GlccIyVjasqjiw==" spinCount="100000" sheet="1" objects="1" scenarios="1" selectLockedCells="1"/>
  <mergeCells count="5">
    <mergeCell ref="A23:F23"/>
    <mergeCell ref="A12:F12"/>
    <mergeCell ref="A33:F33"/>
    <mergeCell ref="A8:C10"/>
    <mergeCell ref="A1:F1"/>
  </mergeCells>
  <dataValidations count="1">
    <dataValidation type="list" allowBlank="1" showInputMessage="1" showErrorMessage="1" sqref="F47 F58" xr:uid="{BCC9BD46-134A-426B-AA1D-436BCAA202F7}">
      <formula1>$G$41:$G$44</formula1>
    </dataValidation>
  </dataValidations>
  <pageMargins left="0.54" right="0.33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6265-32BB-43B6-9C73-DACD2E9C3DFB}">
  <dimension ref="A1:H52"/>
  <sheetViews>
    <sheetView showGridLines="0" workbookViewId="0">
      <selection activeCell="F2" sqref="F2"/>
    </sheetView>
  </sheetViews>
  <sheetFormatPr defaultRowHeight="15" x14ac:dyDescent="0.25"/>
  <cols>
    <col min="1" max="1" width="4.85546875" style="4" bestFit="1" customWidth="1"/>
    <col min="2" max="2" width="40.140625" customWidth="1"/>
    <col min="3" max="3" width="17.7109375" customWidth="1"/>
    <col min="4" max="4" width="20.42578125" style="4" customWidth="1"/>
    <col min="5" max="5" width="3.5703125" hidden="1" customWidth="1"/>
    <col min="6" max="6" width="15.5703125" customWidth="1"/>
    <col min="7" max="7" width="21.28515625" hidden="1" customWidth="1"/>
  </cols>
  <sheetData>
    <row r="1" spans="1:6" s="5" customFormat="1" ht="21.95" customHeight="1" x14ac:dyDescent="0.35">
      <c r="A1" s="103" t="s">
        <v>8</v>
      </c>
      <c r="B1" s="103"/>
      <c r="C1" s="103"/>
      <c r="D1" s="16" t="s">
        <v>4</v>
      </c>
      <c r="E1" s="17"/>
      <c r="F1" s="18">
        <v>2019</v>
      </c>
    </row>
    <row r="2" spans="1:6" s="5" customFormat="1" ht="21.95" customHeight="1" x14ac:dyDescent="0.35">
      <c r="A2" s="103"/>
      <c r="B2" s="103"/>
      <c r="C2" s="103"/>
      <c r="D2" s="19" t="s">
        <v>26</v>
      </c>
      <c r="E2" s="20"/>
      <c r="F2" s="6">
        <v>26.44</v>
      </c>
    </row>
    <row r="3" spans="1:6" s="5" customFormat="1" ht="21.95" customHeight="1" x14ac:dyDescent="0.35">
      <c r="A3" s="103"/>
      <c r="B3" s="103"/>
      <c r="C3" s="103"/>
      <c r="D3" s="16" t="s">
        <v>0</v>
      </c>
      <c r="E3" s="21"/>
      <c r="F3" s="7">
        <v>0</v>
      </c>
    </row>
    <row r="4" spans="1:6" s="5" customFormat="1" ht="3.75" customHeight="1" x14ac:dyDescent="0.35">
      <c r="A4" s="22"/>
      <c r="B4" s="22"/>
      <c r="C4" s="22"/>
      <c r="D4" s="23"/>
      <c r="E4" s="24"/>
      <c r="F4" s="25"/>
    </row>
    <row r="5" spans="1:6" ht="27" customHeight="1" x14ac:dyDescent="0.25">
      <c r="A5" s="101" t="s">
        <v>2</v>
      </c>
      <c r="B5" s="101"/>
      <c r="C5" s="101"/>
      <c r="D5" s="101"/>
      <c r="E5" s="101"/>
      <c r="F5" s="101"/>
    </row>
    <row r="6" spans="1:6" x14ac:dyDescent="0.25">
      <c r="A6" s="26" t="s">
        <v>13</v>
      </c>
      <c r="B6" s="27" t="s">
        <v>20</v>
      </c>
      <c r="C6" s="28" t="s">
        <v>18</v>
      </c>
      <c r="D6" s="26" t="s">
        <v>25</v>
      </c>
      <c r="E6" s="27"/>
      <c r="F6" s="29" t="s">
        <v>24</v>
      </c>
    </row>
    <row r="7" spans="1:6" x14ac:dyDescent="0.25">
      <c r="A7" s="30" t="s">
        <v>12</v>
      </c>
      <c r="B7" s="31" t="s">
        <v>9</v>
      </c>
      <c r="C7" s="32" t="s">
        <v>21</v>
      </c>
      <c r="D7" s="30">
        <v>6</v>
      </c>
      <c r="E7" s="31"/>
      <c r="F7" s="33">
        <f>(D7*$F$2)+(E7*$F$3)</f>
        <v>158.64000000000001</v>
      </c>
    </row>
    <row r="8" spans="1:6" x14ac:dyDescent="0.25">
      <c r="A8" s="34">
        <v>3</v>
      </c>
      <c r="B8" s="35" t="s">
        <v>10</v>
      </c>
      <c r="C8" s="36" t="s">
        <v>22</v>
      </c>
      <c r="D8" s="34">
        <v>5</v>
      </c>
      <c r="E8" s="35"/>
      <c r="F8" s="37">
        <f>(D8*$F$2)+(E8*$F$3)</f>
        <v>132.20000000000002</v>
      </c>
    </row>
    <row r="9" spans="1:6" x14ac:dyDescent="0.25">
      <c r="A9" s="30">
        <v>25</v>
      </c>
      <c r="B9" s="31" t="s">
        <v>11</v>
      </c>
      <c r="C9" s="32" t="s">
        <v>19</v>
      </c>
      <c r="D9" s="30">
        <v>2</v>
      </c>
      <c r="E9" s="31"/>
      <c r="F9" s="33">
        <f>(D9*$F$2)+(E9*$F$3)</f>
        <v>52.88</v>
      </c>
    </row>
    <row r="10" spans="1:6" x14ac:dyDescent="0.25">
      <c r="A10" s="34">
        <v>21</v>
      </c>
      <c r="B10" s="35" t="s">
        <v>14</v>
      </c>
      <c r="C10" s="36" t="s">
        <v>19</v>
      </c>
      <c r="D10" s="34">
        <v>11</v>
      </c>
      <c r="E10" s="35"/>
      <c r="F10" s="37">
        <f>(D10*$F$2)+(E10*$F$3)</f>
        <v>290.84000000000003</v>
      </c>
    </row>
    <row r="11" spans="1:6" x14ac:dyDescent="0.25">
      <c r="A11" s="30"/>
      <c r="B11" s="38" t="s">
        <v>1</v>
      </c>
      <c r="C11" s="38"/>
      <c r="D11" s="39"/>
      <c r="E11" s="38"/>
      <c r="F11" s="40">
        <f>SUM(F7:F8)</f>
        <v>290.84000000000003</v>
      </c>
    </row>
    <row r="12" spans="1:6" ht="3" customHeight="1" x14ac:dyDescent="0.25">
      <c r="A12" s="41"/>
      <c r="B12" s="42"/>
      <c r="C12" s="42"/>
      <c r="D12" s="41"/>
      <c r="E12" s="42"/>
      <c r="F12" s="43"/>
    </row>
    <row r="13" spans="1:6" x14ac:dyDescent="0.25">
      <c r="A13" s="41"/>
      <c r="B13" s="44" t="s">
        <v>15</v>
      </c>
      <c r="C13" s="44"/>
      <c r="D13" s="45"/>
      <c r="E13" s="44"/>
      <c r="F13" s="14">
        <v>2</v>
      </c>
    </row>
    <row r="14" spans="1:6" s="13" customFormat="1" ht="18.75" x14ac:dyDescent="0.3">
      <c r="A14" s="46"/>
      <c r="B14" s="47" t="s">
        <v>5</v>
      </c>
      <c r="C14" s="47"/>
      <c r="D14" s="48"/>
      <c r="E14" s="47"/>
      <c r="F14" s="49">
        <f>(F7+F9+F10)+(F8*F13)</f>
        <v>766.76</v>
      </c>
    </row>
    <row r="15" spans="1:6" s="5" customFormat="1" ht="3.75" customHeight="1" x14ac:dyDescent="0.35">
      <c r="A15" s="22"/>
      <c r="B15" s="22"/>
      <c r="C15" s="22"/>
      <c r="D15" s="23"/>
      <c r="E15" s="24"/>
      <c r="F15" s="25"/>
    </row>
    <row r="16" spans="1:6" ht="26.25" x14ac:dyDescent="0.25">
      <c r="A16" s="100" t="s">
        <v>3</v>
      </c>
      <c r="B16" s="100"/>
      <c r="C16" s="100"/>
      <c r="D16" s="100"/>
      <c r="E16" s="100"/>
      <c r="F16" s="100"/>
    </row>
    <row r="17" spans="1:7" x14ac:dyDescent="0.25">
      <c r="A17" s="50" t="s">
        <v>13</v>
      </c>
      <c r="B17" s="51" t="s">
        <v>20</v>
      </c>
      <c r="C17" s="52" t="s">
        <v>18</v>
      </c>
      <c r="D17" s="50" t="s">
        <v>25</v>
      </c>
      <c r="E17" s="51"/>
      <c r="F17" s="53" t="s">
        <v>24</v>
      </c>
    </row>
    <row r="18" spans="1:7" x14ac:dyDescent="0.25">
      <c r="A18" s="54" t="s">
        <v>12</v>
      </c>
      <c r="B18" s="55" t="s">
        <v>9</v>
      </c>
      <c r="C18" s="55" t="s">
        <v>21</v>
      </c>
      <c r="D18" s="54">
        <v>6</v>
      </c>
      <c r="E18" s="55"/>
      <c r="F18" s="56">
        <f>(D18*$F$2)+(E18*$F$3)</f>
        <v>158.64000000000001</v>
      </c>
    </row>
    <row r="19" spans="1:7" x14ac:dyDescent="0.25">
      <c r="A19" s="57">
        <v>3</v>
      </c>
      <c r="B19" s="58" t="s">
        <v>10</v>
      </c>
      <c r="C19" s="58" t="s">
        <v>19</v>
      </c>
      <c r="D19" s="57">
        <v>5</v>
      </c>
      <c r="E19" s="58"/>
      <c r="F19" s="59">
        <f>(D19*$F$2)+(E19*$F$3)</f>
        <v>132.20000000000002</v>
      </c>
    </row>
    <row r="20" spans="1:7" x14ac:dyDescent="0.25">
      <c r="A20" s="54">
        <v>21</v>
      </c>
      <c r="B20" s="55" t="s">
        <v>14</v>
      </c>
      <c r="C20" s="55" t="s">
        <v>19</v>
      </c>
      <c r="D20" s="54">
        <v>11</v>
      </c>
      <c r="E20" s="55"/>
      <c r="F20" s="56">
        <f>(D20*$F$2)+(E20*$F$3)</f>
        <v>290.84000000000003</v>
      </c>
    </row>
    <row r="21" spans="1:7" x14ac:dyDescent="0.25">
      <c r="A21" s="57"/>
      <c r="B21" s="51" t="s">
        <v>1</v>
      </c>
      <c r="C21" s="51"/>
      <c r="D21" s="50"/>
      <c r="E21" s="51"/>
      <c r="F21" s="53">
        <f>SUM(F18:F19)</f>
        <v>290.84000000000003</v>
      </c>
    </row>
    <row r="22" spans="1:7" ht="3" customHeight="1" x14ac:dyDescent="0.25">
      <c r="A22" s="60"/>
      <c r="B22" s="61"/>
      <c r="C22" s="61"/>
      <c r="D22" s="60"/>
      <c r="E22" s="61"/>
      <c r="F22" s="62"/>
    </row>
    <row r="23" spans="1:7" x14ac:dyDescent="0.25">
      <c r="A23" s="60"/>
      <c r="B23" s="63" t="s">
        <v>16</v>
      </c>
      <c r="C23" s="63"/>
      <c r="D23" s="64"/>
      <c r="E23" s="63"/>
      <c r="F23" s="15">
        <v>2</v>
      </c>
    </row>
    <row r="24" spans="1:7" s="12" customFormat="1" ht="18.75" x14ac:dyDescent="0.3">
      <c r="A24" s="65"/>
      <c r="B24" s="66" t="s">
        <v>5</v>
      </c>
      <c r="C24" s="66"/>
      <c r="D24" s="67"/>
      <c r="E24" s="66"/>
      <c r="F24" s="68">
        <f>F19+F20+(F18*F23)</f>
        <v>740.32000000000016</v>
      </c>
    </row>
    <row r="25" spans="1:7" s="5" customFormat="1" ht="3.75" customHeight="1" x14ac:dyDescent="0.35">
      <c r="A25" s="22"/>
      <c r="B25" s="22"/>
      <c r="C25" s="22"/>
      <c r="D25" s="23"/>
      <c r="E25" s="24"/>
      <c r="F25" s="25"/>
    </row>
    <row r="26" spans="1:7" ht="26.25" x14ac:dyDescent="0.25">
      <c r="A26" s="102" t="s">
        <v>17</v>
      </c>
      <c r="B26" s="102"/>
      <c r="C26" s="102"/>
      <c r="D26" s="102"/>
      <c r="E26" s="102"/>
      <c r="F26" s="102"/>
    </row>
    <row r="27" spans="1:7" x14ac:dyDescent="0.25">
      <c r="A27" s="69" t="s">
        <v>13</v>
      </c>
      <c r="B27" s="70" t="s">
        <v>20</v>
      </c>
      <c r="C27" s="71" t="s">
        <v>18</v>
      </c>
      <c r="D27" s="69" t="s">
        <v>25</v>
      </c>
      <c r="E27" s="70"/>
      <c r="F27" s="72" t="s">
        <v>24</v>
      </c>
      <c r="G27" s="4"/>
    </row>
    <row r="28" spans="1:7" s="9" customFormat="1" ht="18.75" x14ac:dyDescent="0.3">
      <c r="A28" s="73" t="s">
        <v>27</v>
      </c>
      <c r="B28" s="74" t="s">
        <v>40</v>
      </c>
      <c r="C28" s="75"/>
      <c r="D28" s="73"/>
      <c r="E28" s="74"/>
      <c r="F28" s="76"/>
      <c r="G28" s="10"/>
    </row>
    <row r="29" spans="1:7" x14ac:dyDescent="0.25">
      <c r="A29" s="77" t="s">
        <v>23</v>
      </c>
      <c r="B29" s="78" t="s">
        <v>28</v>
      </c>
      <c r="C29" s="79" t="s">
        <v>19</v>
      </c>
      <c r="D29" s="77">
        <v>30</v>
      </c>
      <c r="E29" s="78"/>
      <c r="F29" s="80">
        <f>D29*F2</f>
        <v>793.2</v>
      </c>
      <c r="G29" s="4"/>
    </row>
    <row r="30" spans="1:7" s="9" customFormat="1" ht="18.75" x14ac:dyDescent="0.3">
      <c r="A30" s="81"/>
      <c r="B30" s="82" t="s">
        <v>5</v>
      </c>
      <c r="C30" s="82"/>
      <c r="D30" s="83"/>
      <c r="E30" s="82"/>
      <c r="F30" s="84">
        <f>F29</f>
        <v>793.2</v>
      </c>
      <c r="G30" s="10"/>
    </row>
    <row r="31" spans="1:7" s="5" customFormat="1" ht="3.75" customHeight="1" x14ac:dyDescent="0.35">
      <c r="A31" s="22"/>
      <c r="B31" s="22"/>
      <c r="C31" s="22"/>
      <c r="D31" s="23"/>
      <c r="E31" s="24"/>
      <c r="F31" s="25"/>
    </row>
    <row r="32" spans="1:7" s="9" customFormat="1" ht="18.75" x14ac:dyDescent="0.3">
      <c r="A32" s="73" t="s">
        <v>30</v>
      </c>
      <c r="B32" s="74" t="s">
        <v>29</v>
      </c>
      <c r="C32" s="75"/>
      <c r="D32" s="73"/>
      <c r="E32" s="74"/>
      <c r="F32" s="76"/>
      <c r="G32" s="10"/>
    </row>
    <row r="33" spans="1:8" x14ac:dyDescent="0.25">
      <c r="A33" s="85">
        <v>3</v>
      </c>
      <c r="B33" s="86" t="s">
        <v>10</v>
      </c>
      <c r="C33" s="86" t="s">
        <v>19</v>
      </c>
      <c r="D33" s="85">
        <v>5</v>
      </c>
      <c r="E33" s="86"/>
      <c r="F33" s="87">
        <f>D33*$F$2</f>
        <v>132.20000000000002</v>
      </c>
      <c r="G33" s="4"/>
    </row>
    <row r="34" spans="1:8" x14ac:dyDescent="0.25">
      <c r="A34" s="77"/>
      <c r="B34" s="88" t="s">
        <v>9</v>
      </c>
      <c r="C34" s="88"/>
      <c r="D34" s="89"/>
      <c r="E34" s="88"/>
      <c r="F34" s="90"/>
      <c r="G34" s="4"/>
    </row>
    <row r="35" spans="1:8" ht="15" customHeight="1" x14ac:dyDescent="0.25">
      <c r="A35" s="85" t="s">
        <v>31</v>
      </c>
      <c r="B35" s="86" t="s">
        <v>35</v>
      </c>
      <c r="C35" s="86" t="s">
        <v>34</v>
      </c>
      <c r="D35" s="85">
        <v>2.5000000000000001E-2</v>
      </c>
      <c r="E35" s="86"/>
      <c r="F35" s="87">
        <f>D35*$F$2</f>
        <v>0.66100000000000003</v>
      </c>
      <c r="G35" s="1">
        <f>F35</f>
        <v>0.66100000000000003</v>
      </c>
      <c r="H35" s="8"/>
    </row>
    <row r="36" spans="1:8" x14ac:dyDescent="0.25">
      <c r="A36" s="77" t="s">
        <v>32</v>
      </c>
      <c r="B36" s="78" t="s">
        <v>36</v>
      </c>
      <c r="C36" s="78" t="s">
        <v>34</v>
      </c>
      <c r="D36" s="77">
        <v>0.02</v>
      </c>
      <c r="E36" s="78"/>
      <c r="F36" s="80">
        <f t="shared" ref="F36:F37" si="0">D36*$F$2</f>
        <v>0.52880000000000005</v>
      </c>
      <c r="G36" s="2">
        <f t="shared" ref="G36:G37" si="1">F36</f>
        <v>0.52880000000000005</v>
      </c>
      <c r="H36" s="8"/>
    </row>
    <row r="37" spans="1:8" x14ac:dyDescent="0.25">
      <c r="A37" s="85" t="s">
        <v>33</v>
      </c>
      <c r="B37" s="86" t="s">
        <v>37</v>
      </c>
      <c r="C37" s="86" t="s">
        <v>34</v>
      </c>
      <c r="D37" s="85">
        <v>1.4999999999999999E-2</v>
      </c>
      <c r="E37" s="86"/>
      <c r="F37" s="87">
        <f t="shared" si="0"/>
        <v>0.39660000000000001</v>
      </c>
      <c r="G37" s="3">
        <f t="shared" si="1"/>
        <v>0.39660000000000001</v>
      </c>
      <c r="H37" s="8"/>
    </row>
    <row r="38" spans="1:8" ht="3" customHeight="1" x14ac:dyDescent="0.25">
      <c r="A38" s="91"/>
      <c r="B38" s="92"/>
      <c r="C38" s="92"/>
      <c r="D38" s="91"/>
      <c r="E38" s="92"/>
      <c r="F38" s="93"/>
    </row>
    <row r="39" spans="1:8" x14ac:dyDescent="0.25">
      <c r="A39" s="91"/>
      <c r="B39" s="94" t="s">
        <v>43</v>
      </c>
      <c r="C39" s="94"/>
      <c r="D39" s="97" t="s">
        <v>41</v>
      </c>
      <c r="E39" s="94"/>
      <c r="F39" s="98">
        <v>0</v>
      </c>
    </row>
    <row r="40" spans="1:8" x14ac:dyDescent="0.25">
      <c r="A40" s="91"/>
      <c r="B40" s="94" t="s">
        <v>42</v>
      </c>
      <c r="C40" s="95"/>
      <c r="D40" s="97" t="s">
        <v>41</v>
      </c>
      <c r="E40" s="95"/>
      <c r="F40" s="99"/>
    </row>
    <row r="41" spans="1:8" s="11" customFormat="1" ht="18.75" x14ac:dyDescent="0.3">
      <c r="A41" s="96"/>
      <c r="B41" s="82" t="s">
        <v>5</v>
      </c>
      <c r="C41" s="82"/>
      <c r="D41" s="83"/>
      <c r="E41" s="82"/>
      <c r="F41" s="84">
        <f>(F39*F40)+F33</f>
        <v>132.20000000000002</v>
      </c>
    </row>
    <row r="42" spans="1:8" s="5" customFormat="1" ht="3.75" customHeight="1" x14ac:dyDescent="0.35">
      <c r="A42" s="22"/>
      <c r="B42" s="22"/>
      <c r="C42" s="22"/>
      <c r="D42" s="23"/>
      <c r="E42" s="24"/>
      <c r="F42" s="25"/>
    </row>
    <row r="43" spans="1:8" s="9" customFormat="1" ht="18.75" x14ac:dyDescent="0.3">
      <c r="A43" s="73" t="s">
        <v>38</v>
      </c>
      <c r="B43" s="74" t="s">
        <v>39</v>
      </c>
      <c r="C43" s="75"/>
      <c r="D43" s="73"/>
      <c r="E43" s="74"/>
      <c r="F43" s="76"/>
      <c r="G43" s="10"/>
    </row>
    <row r="44" spans="1:8" x14ac:dyDescent="0.25">
      <c r="A44" s="85">
        <v>3</v>
      </c>
      <c r="B44" s="86" t="s">
        <v>10</v>
      </c>
      <c r="C44" s="86" t="s">
        <v>19</v>
      </c>
      <c r="D44" s="85">
        <v>5</v>
      </c>
      <c r="E44" s="86"/>
      <c r="F44" s="87">
        <f>D44*$F$2</f>
        <v>132.20000000000002</v>
      </c>
      <c r="G44" s="4"/>
    </row>
    <row r="45" spans="1:8" x14ac:dyDescent="0.25">
      <c r="A45" s="77"/>
      <c r="B45" s="88" t="s">
        <v>9</v>
      </c>
      <c r="C45" s="88"/>
      <c r="D45" s="89"/>
      <c r="E45" s="88"/>
      <c r="F45" s="90"/>
      <c r="G45" s="4"/>
    </row>
    <row r="46" spans="1:8" ht="15" customHeight="1" x14ac:dyDescent="0.25">
      <c r="A46" s="85" t="s">
        <v>31</v>
      </c>
      <c r="B46" s="86" t="s">
        <v>35</v>
      </c>
      <c r="C46" s="86" t="s">
        <v>34</v>
      </c>
      <c r="D46" s="85">
        <v>2.5000000000000001E-2</v>
      </c>
      <c r="E46" s="86"/>
      <c r="F46" s="87">
        <f>D46*$F$2</f>
        <v>0.66100000000000003</v>
      </c>
      <c r="G46" s="1">
        <f>F46</f>
        <v>0.66100000000000003</v>
      </c>
      <c r="H46" s="8"/>
    </row>
    <row r="47" spans="1:8" x14ac:dyDescent="0.25">
      <c r="A47" s="77" t="s">
        <v>32</v>
      </c>
      <c r="B47" s="78" t="s">
        <v>36</v>
      </c>
      <c r="C47" s="78" t="s">
        <v>34</v>
      </c>
      <c r="D47" s="77">
        <v>0.02</v>
      </c>
      <c r="E47" s="78"/>
      <c r="F47" s="80">
        <f t="shared" ref="F47:F48" si="2">D47*$F$2</f>
        <v>0.52880000000000005</v>
      </c>
      <c r="G47" s="2">
        <f t="shared" ref="G47:G48" si="3">F47</f>
        <v>0.52880000000000005</v>
      </c>
      <c r="H47" s="8"/>
    </row>
    <row r="48" spans="1:8" x14ac:dyDescent="0.25">
      <c r="A48" s="85" t="s">
        <v>33</v>
      </c>
      <c r="B48" s="86" t="s">
        <v>37</v>
      </c>
      <c r="C48" s="86" t="s">
        <v>34</v>
      </c>
      <c r="D48" s="85">
        <v>1.4999999999999999E-2</v>
      </c>
      <c r="E48" s="86"/>
      <c r="F48" s="87">
        <f t="shared" si="2"/>
        <v>0.39660000000000001</v>
      </c>
      <c r="G48" s="3">
        <f t="shared" si="3"/>
        <v>0.39660000000000001</v>
      </c>
      <c r="H48" s="8"/>
    </row>
    <row r="49" spans="1:6" ht="3" customHeight="1" x14ac:dyDescent="0.25">
      <c r="A49" s="91"/>
      <c r="B49" s="92"/>
      <c r="C49" s="92"/>
      <c r="D49" s="91"/>
      <c r="E49" s="92"/>
      <c r="F49" s="93"/>
    </row>
    <row r="50" spans="1:6" x14ac:dyDescent="0.25">
      <c r="A50" s="91"/>
      <c r="B50" s="94" t="s">
        <v>6</v>
      </c>
      <c r="C50" s="94"/>
      <c r="D50" s="97" t="s">
        <v>41</v>
      </c>
      <c r="E50" s="94"/>
      <c r="F50" s="98">
        <v>0</v>
      </c>
    </row>
    <row r="51" spans="1:6" x14ac:dyDescent="0.25">
      <c r="A51" s="91"/>
      <c r="B51" s="94" t="s">
        <v>7</v>
      </c>
      <c r="C51" s="95"/>
      <c r="D51" s="97" t="s">
        <v>41</v>
      </c>
      <c r="E51" s="95"/>
      <c r="F51" s="99"/>
    </row>
    <row r="52" spans="1:6" ht="18.75" x14ac:dyDescent="0.3">
      <c r="A52" s="91"/>
      <c r="B52" s="82" t="s">
        <v>5</v>
      </c>
      <c r="C52" s="82"/>
      <c r="D52" s="83"/>
      <c r="E52" s="82"/>
      <c r="F52" s="84">
        <f>(F50*F51)+F44</f>
        <v>132.20000000000002</v>
      </c>
    </row>
  </sheetData>
  <sheetProtection sheet="1" objects="1" scenarios="1" selectLockedCells="1"/>
  <mergeCells count="4">
    <mergeCell ref="A1:C3"/>
    <mergeCell ref="A5:F5"/>
    <mergeCell ref="A16:F16"/>
    <mergeCell ref="A26:F26"/>
  </mergeCells>
  <dataValidations count="1">
    <dataValidation type="list" allowBlank="1" showInputMessage="1" showErrorMessage="1" sqref="F40 F51" xr:uid="{75CEE235-8545-4DF3-9188-C7E19457C724}">
      <formula1>$G$34:$G$37</formula1>
    </dataValidation>
  </dataValidations>
  <pageMargins left="0.54" right="0.33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da Silva Arruda</dc:creator>
  <cp:lastModifiedBy>elias.arruda</cp:lastModifiedBy>
  <cp:lastPrinted>2016-01-13T15:03:28Z</cp:lastPrinted>
  <dcterms:created xsi:type="dcterms:W3CDTF">2016-01-13T13:15:00Z</dcterms:created>
  <dcterms:modified xsi:type="dcterms:W3CDTF">2019-01-15T11:22:53Z</dcterms:modified>
</cp:coreProperties>
</file>